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Calcolatore" sheetId="1" r:id="rId1"/>
    <sheet name="Tipologia" sheetId="2" r:id="rId2"/>
  </sheets>
  <definedNames>
    <definedName name="frequenza">#REF!</definedName>
    <definedName name="Liste">'Tipologia'!$B$3:$E$48</definedName>
    <definedName name="Nuovalista">'Tipologia'!$B$3:$B$48</definedName>
    <definedName name="Nuovatabella">'Tipologia'!$B$3:$E$48</definedName>
    <definedName name="settore">#REF!</definedName>
    <definedName name="Tariffario">'Tipologia'!$B$3:$B$48</definedName>
    <definedName name="Tariffarione">'Tipologia'!$B$3:$D$48</definedName>
  </definedNames>
  <calcPr fullCalcOnLoad="1"/>
</workbook>
</file>

<file path=xl/sharedStrings.xml><?xml version="1.0" encoding="utf-8"?>
<sst xmlns="http://schemas.openxmlformats.org/spreadsheetml/2006/main" count="131" uniqueCount="99">
  <si>
    <t>…</t>
  </si>
  <si>
    <t>________________________________________________________________________________________________________________________________________________</t>
  </si>
  <si>
    <t>Note</t>
  </si>
  <si>
    <t xml:space="preserve">     ARPA PUGLIA </t>
  </si>
  <si>
    <t xml:space="preserve">Prospetto da compilare ed allegare alla richiesta di verifica </t>
  </si>
  <si>
    <t xml:space="preserve">     Agenzia Regionale per la Prevenzione </t>
  </si>
  <si>
    <t xml:space="preserve">     e la Protezione dell’Ambiente</t>
  </si>
  <si>
    <t>Ubicazione impianto</t>
  </si>
  <si>
    <t>Data ultima verifica</t>
  </si>
  <si>
    <t>________________________</t>
  </si>
  <si>
    <t>Corso Trieste 27, 70126 Bari</t>
  </si>
  <si>
    <t xml:space="preserve">Tel. 080 5460111 - Fax  080 5460150 </t>
  </si>
  <si>
    <t xml:space="preserve">P. IVA: </t>
  </si>
  <si>
    <t>Descrizione Verifica</t>
  </si>
  <si>
    <t>IVA</t>
  </si>
  <si>
    <t>N.</t>
  </si>
  <si>
    <t>/</t>
  </si>
  <si>
    <t>Codice art. ARPA</t>
  </si>
  <si>
    <t>Importo netto (imponibile)</t>
  </si>
  <si>
    <t>PREVENTIVO COSTO VERIFICA</t>
  </si>
  <si>
    <t>Importo complessivo</t>
  </si>
  <si>
    <t>LEGENDA COMPILAZIONE:</t>
  </si>
  <si>
    <t>(*)</t>
  </si>
  <si>
    <t>(#)</t>
  </si>
  <si>
    <t>Costo Unitario (#)</t>
  </si>
  <si>
    <t>Cod. Art. ARPA (#)</t>
  </si>
  <si>
    <t>Selezionare una 'Tipologia impianto' dall'elenco a discesa.</t>
  </si>
  <si>
    <t>NON COMPILARE, tali voci si compilano automaticamente in base alla 'Tipologia impianto' selezionata.</t>
  </si>
  <si>
    <t>Costo Unitario</t>
  </si>
  <si>
    <t>(°)</t>
  </si>
  <si>
    <t>Settore di impiego (°)</t>
  </si>
  <si>
    <t>Frequenza di verifica (°)</t>
  </si>
  <si>
    <t>Selezionare una voce dall'elenco a discesa.</t>
  </si>
  <si>
    <t xml:space="preserve">Matricola (Rif.Arpa/ASL) </t>
  </si>
  <si>
    <t>www.arpapuglia.it   C.F. e  P.IVA. 05830420724</t>
  </si>
  <si>
    <r>
      <rPr>
        <sz val="11"/>
        <color indexed="8"/>
        <rFont val="Calibri"/>
        <family val="2"/>
      </rPr>
      <t>Per le</t>
    </r>
    <r>
      <rPr>
        <b/>
        <u val="single"/>
        <sz val="11"/>
        <color indexed="8"/>
        <rFont val="Calibri"/>
        <family val="2"/>
      </rPr>
      <t xml:space="preserve"> AMMINISTRAZIONI PUBBLICHE</t>
    </r>
    <r>
      <rPr>
        <b/>
        <sz val="11"/>
        <color indexed="8"/>
        <rFont val="Calibri"/>
        <family val="2"/>
      </rPr>
      <t xml:space="preserve">, ai fini della fatturazione elettronica, </t>
    </r>
  </si>
  <si>
    <t xml:space="preserve">ai sensi del DM 55/2013, D.Lgs. 66/2014 e Legge n. 190/2014 </t>
  </si>
  <si>
    <r>
      <t xml:space="preserve">indicare nella tabella in basso i seguenti codici: </t>
    </r>
    <r>
      <rPr>
        <b/>
        <sz val="11"/>
        <color indexed="8"/>
        <rFont val="Calibri"/>
        <family val="2"/>
      </rPr>
      <t>CODICE IPA, CODICE UFFICIO, CODICE CIG, CODICE CUP</t>
    </r>
  </si>
  <si>
    <r>
      <t>N.B.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-</t>
    </r>
  </si>
  <si>
    <r>
      <t xml:space="preserve">Per le </t>
    </r>
    <r>
      <rPr>
        <b/>
        <u val="single"/>
        <sz val="10"/>
        <rFont val="Arial"/>
        <family val="2"/>
      </rPr>
      <t>AMMINISTRAZIONI PUBBLICHE</t>
    </r>
    <r>
      <rPr>
        <sz val="10"/>
        <rFont val="Arial"/>
        <family val="2"/>
      </rPr>
      <t xml:space="preserve">, ai fini della fatturazione elettronica, </t>
    </r>
  </si>
  <si>
    <r>
      <t xml:space="preserve">ai sensi del DM 55/2013, D.Lgs. 66/2014 e Legge n. 190/2014, </t>
    </r>
    <r>
      <rPr>
        <b/>
        <sz val="10"/>
        <rFont val="Arial"/>
        <family val="2"/>
      </rPr>
      <t>INDICARE  I SEGUENTI CODICI</t>
    </r>
    <r>
      <rPr>
        <sz val="10"/>
        <rFont val="Arial"/>
        <family val="2"/>
      </rPr>
      <t>:</t>
    </r>
  </si>
  <si>
    <t>CODICE IPA:</t>
  </si>
  <si>
    <t xml:space="preserve">CODICE UFFICIO:  </t>
  </si>
  <si>
    <t>CODICE CIG:</t>
  </si>
  <si>
    <t xml:space="preserve">CODICE CUP: </t>
  </si>
  <si>
    <r>
      <t xml:space="preserve">Eventuale assoggettamento allo </t>
    </r>
    <r>
      <rPr>
        <b/>
        <sz val="10"/>
        <rFont val="Arial"/>
        <family val="2"/>
      </rPr>
      <t>SPLIT PAYMENT</t>
    </r>
    <r>
      <rPr>
        <sz val="10"/>
        <rFont val="Arial"/>
        <family val="2"/>
      </rPr>
      <t xml:space="preserve"> (ai sensi della Legge n. 190/2014)</t>
    </r>
  </si>
  <si>
    <t xml:space="preserve">DITTA: </t>
  </si>
  <si>
    <t>imponibile</t>
  </si>
  <si>
    <r>
      <t xml:space="preserve">Compilare una riga per ogni impianto </t>
    </r>
    <r>
      <rPr>
        <b/>
        <i/>
        <sz val="11"/>
        <color indexed="8"/>
        <rFont val="Calibri"/>
        <family val="2"/>
      </rPr>
      <t>(max.20)</t>
    </r>
  </si>
  <si>
    <t>DELIBERA DDG n. 361/2023</t>
  </si>
  <si>
    <t>N°</t>
  </si>
  <si>
    <t>&gt; Attrezzature del gruppo SP (Sollevamento persone) DM 11.04.11 &lt;</t>
  </si>
  <si>
    <t>Piattaforme di lavoro autosollevanti su colonna</t>
  </si>
  <si>
    <t>Ascensori e montacarichi da cantiere</t>
  </si>
  <si>
    <t>Carri raccogli frutta</t>
  </si>
  <si>
    <t>Scale aeree ad inclinazione variabile manuali</t>
  </si>
  <si>
    <t>Scale aeree ad inclinazione variabile motorizzate</t>
  </si>
  <si>
    <t>Ponti mobili sviluppabili a sviluppo verticale ad azionamento manuale</t>
  </si>
  <si>
    <t>Ponti mobili sviluppabili ad azionamento motorizzato</t>
  </si>
  <si>
    <t>Ponti sospesi manuali o motorizzati (di tipo leggero o pesante), compresi i relativi argani</t>
  </si>
  <si>
    <t>&gt;&gt; Attrezzature del gruppo SC (Sollevamento materiali non azionati a mano ed idroestrattori a forza centrifuga) DM 11.04.11  &lt;&lt;</t>
  </si>
  <si>
    <t>Carrelli semoventi a braccio telescopico fisso</t>
  </si>
  <si>
    <t>Carrelli semoventi a braccio telescopico fisso dotati di una o più attrezzature intercambiabili, per sollevamento materiali con sospensione del carico</t>
  </si>
  <si>
    <t>Carrelli semoventi a braccio telescopico fisso dotati di una o più attrezzature intercambiabili, per sollevamento persone</t>
  </si>
  <si>
    <t>Carrelli semoventi a braccio telescopico fisso dotati di più attrezzature intercambiabili, per sollevamento materiali e persone</t>
  </si>
  <si>
    <t>Carrelli semoventi a braccio telescopico girevole</t>
  </si>
  <si>
    <t>Carrelli semoventi a braccio telescopico girevole dotati di una o più attrezzature intercambiabili, per sollevamento materiali con sospensione del carico</t>
  </si>
  <si>
    <t>Carrelli semoventi a braccio telescopico girevole dotati di una o più attrezzature intercambiabili, per sollevamento persone</t>
  </si>
  <si>
    <t>Carrelli semoventi a braccio telescopico girevole dotati di più attrezzature intercambiabili, per sollevamento materiali e persone</t>
  </si>
  <si>
    <t>Argani e paranchi</t>
  </si>
  <si>
    <t>Gru a struttura limitata fino a 500 kg (bandiera, mensola)</t>
  </si>
  <si>
    <t>Gru a struttura limitata oltre 500 kg (bandiera, mensola)</t>
  </si>
  <si>
    <t>Gru a ponte fino a 1.000 kg</t>
  </si>
  <si>
    <t>Gru a ponte fino a 10 t</t>
  </si>
  <si>
    <t xml:space="preserve">Gru a ponte oltre 10 t </t>
  </si>
  <si>
    <t>Gru a portale a braccio fisso o girevole fino a 10 t</t>
  </si>
  <si>
    <t>Gru a portale a braccio fisso o girevole oltre 10 t</t>
  </si>
  <si>
    <t>Gru a cavalletto</t>
  </si>
  <si>
    <t>Gru a torre</t>
  </si>
  <si>
    <t xml:space="preserve">Gru a cavalletto per edilizia </t>
  </si>
  <si>
    <t>Gru derrik</t>
  </si>
  <si>
    <t>Gru a braccio fisso o girevole montata su autocarro fino a 3 t</t>
  </si>
  <si>
    <t>Gru a braccio fisso o girevole montata su autocarro oltre 3 t</t>
  </si>
  <si>
    <t>Autogru e simili fino a 10 t</t>
  </si>
  <si>
    <t>Autogru e simili da 10 t fino a 50 t</t>
  </si>
  <si>
    <t>Autogru e simili oltre 50 t</t>
  </si>
  <si>
    <t>Gru di categoria non compresa nelle precedenti</t>
  </si>
  <si>
    <t>Verifiche attrezzature di cui all'all. VII 81/08 e DM 11.04.11: gruppi SC, SP, GVR</t>
  </si>
  <si>
    <t xml:space="preserve">TARIFFARIO </t>
  </si>
  <si>
    <t>Tipologia (*)</t>
  </si>
  <si>
    <t xml:space="preserve">inserire il numero delle attrezzature per tipologia o le ore stimate </t>
  </si>
  <si>
    <t xml:space="preserve">&gt;&gt;&gt;&gt; Altre tariffe da applicarsi alle attrezzature di cui al'all. VII 81/08 e DM 11.04.2011 </t>
  </si>
  <si>
    <t xml:space="preserve">Sopralluogo a vuoto - Si applica l'importo minimo tra la tariffa della verifica dell'attrezzatura e l'importo corrispondente alla tariffa oraria per il tempo impiegato (compresi i trasferimenti) </t>
  </si>
  <si>
    <t>Tariffa oraria per ogni operatore impegnato</t>
  </si>
  <si>
    <t>N° - unità o ore</t>
  </si>
  <si>
    <t>Costruttore</t>
  </si>
  <si>
    <t>Portata [Kg]</t>
  </si>
  <si>
    <t>Anno di costruzione</t>
  </si>
  <si>
    <t>Numero di Fabbrica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</si>
</sst>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00"/>
    <numFmt numFmtId="199" formatCode="_-* #,##0.000_-;\-* #,##0.000_-;_-* &quot;-&quot;??_-;_-@_-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#,##0.00_ ;\-#,##0.00\ "/>
    <numFmt numFmtId="205" formatCode="[$-410]dddd\ d\ mmmm\ yyyy"/>
    <numFmt numFmtId="206" formatCode="dd/mm/yy;@"/>
    <numFmt numFmtId="207" formatCode="#,##0_ ;\-#,##0\ "/>
    <numFmt numFmtId="208" formatCode="_-&quot;€&quot;\ * #,##0.000_-;\-&quot;€&quot;\ * #,##0.000_-;_-&quot;€&quot;\ * &quot;-&quot;??_-;_-@_-"/>
    <numFmt numFmtId="209" formatCode="_-&quot;€&quot;\ * #,##0.0_-;\-&quot;€&quot;\ * #,##0.0_-;_-&quot;€&quot;\ * &quot;-&quot;??_-;_-@_-"/>
    <numFmt numFmtId="210" formatCode="_-&quot;€&quot;\ * #,##0_-;\-&quot;€&quot;\ * #,##0_-;_-&quot;€&quot;\ * &quot;-&quot;??_-;_-@_-"/>
    <numFmt numFmtId="211" formatCode="_-&quot;€&quot;\ * #,##0.0000_-;\-&quot;€&quot;\ * #,##0.0000_-;_-&quot;€&quot;\ * &quot;-&quot;??_-;_-@_-"/>
    <numFmt numFmtId="212" formatCode="_-* #,##0.00\ [$€-410]_-;\-* #,##0.00\ [$€-410]_-;_-* &quot;-&quot;??\ [$€-410]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70" fontId="6" fillId="33" borderId="13" xfId="0" applyNumberFormat="1" applyFont="1" applyFill="1" applyBorder="1" applyAlignment="1" applyProtection="1">
      <alignment horizontal="center" vertical="center" wrapText="1"/>
      <protection/>
    </xf>
    <xf numFmtId="170" fontId="6" fillId="33" borderId="14" xfId="0" applyNumberFormat="1" applyFont="1" applyFill="1" applyBorder="1" applyAlignment="1" applyProtection="1">
      <alignment horizontal="center" vertical="center" wrapText="1"/>
      <protection/>
    </xf>
    <xf numFmtId="17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0" fontId="0" fillId="0" borderId="16" xfId="0" applyNumberFormat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center" vertical="center"/>
      <protection locked="0"/>
    </xf>
    <xf numFmtId="170" fontId="0" fillId="0" borderId="12" xfId="0" applyNumberFormat="1" applyBorder="1" applyAlignment="1" applyProtection="1">
      <alignment horizontal="center" vertical="center"/>
      <protection locked="0"/>
    </xf>
    <xf numFmtId="206" fontId="0" fillId="0" borderId="23" xfId="0" applyNumberFormat="1" applyBorder="1" applyAlignment="1" applyProtection="1">
      <alignment horizontal="center" vertical="center"/>
      <protection locked="0"/>
    </xf>
    <xf numFmtId="206" fontId="0" fillId="0" borderId="24" xfId="0" applyNumberFormat="1" applyBorder="1" applyAlignment="1" applyProtection="1">
      <alignment horizontal="center" vertical="center"/>
      <protection locked="0"/>
    </xf>
    <xf numFmtId="0" fontId="0" fillId="0" borderId="21" xfId="44" applyNumberFormat="1" applyFont="1" applyBorder="1" applyAlignment="1" applyProtection="1">
      <alignment horizontal="center" vertical="center"/>
      <protection locked="0"/>
    </xf>
    <xf numFmtId="0" fontId="0" fillId="0" borderId="22" xfId="44" applyNumberFormat="1" applyFont="1" applyBorder="1" applyAlignment="1" applyProtection="1">
      <alignment horizontal="center" vertical="center"/>
      <protection locked="0"/>
    </xf>
    <xf numFmtId="170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0" xfId="44" applyNumberFormat="1" applyFont="1" applyBorder="1" applyAlignment="1" applyProtection="1">
      <alignment horizontal="center" vertical="center"/>
      <protection locked="0"/>
    </xf>
    <xf numFmtId="206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 wrapText="1"/>
      <protection locked="0"/>
    </xf>
    <xf numFmtId="170" fontId="0" fillId="0" borderId="10" xfId="44" applyNumberFormat="1" applyFont="1" applyBorder="1" applyAlignment="1" applyProtection="1">
      <alignment horizontal="center" vertical="center"/>
      <protection/>
    </xf>
    <xf numFmtId="170" fontId="0" fillId="0" borderId="10" xfId="0" applyNumberFormat="1" applyBorder="1" applyAlignment="1" applyProtection="1">
      <alignment horizontal="center" vertical="center"/>
      <protection/>
    </xf>
    <xf numFmtId="170" fontId="0" fillId="0" borderId="12" xfId="44" applyNumberFormat="1" applyFont="1" applyBorder="1" applyAlignment="1" applyProtection="1">
      <alignment horizontal="center" vertical="center"/>
      <protection/>
    </xf>
    <xf numFmtId="170" fontId="0" fillId="0" borderId="12" xfId="0" applyNumberFormat="1" applyBorder="1" applyAlignment="1" applyProtection="1">
      <alignment horizontal="center" vertical="center"/>
      <protection/>
    </xf>
    <xf numFmtId="170" fontId="0" fillId="0" borderId="26" xfId="44" applyNumberFormat="1" applyFont="1" applyBorder="1" applyAlignment="1" applyProtection="1">
      <alignment horizontal="center" vertical="center"/>
      <protection/>
    </xf>
    <xf numFmtId="170" fontId="0" fillId="0" borderId="26" xfId="0" applyNumberFormat="1" applyBorder="1" applyAlignment="1" applyProtection="1">
      <alignment horizontal="center" vertical="center"/>
      <protection/>
    </xf>
    <xf numFmtId="212" fontId="0" fillId="0" borderId="10" xfId="61" applyNumberFormat="1" applyFont="1" applyBorder="1" applyAlignment="1">
      <alignment horizontal="right"/>
    </xf>
    <xf numFmtId="212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212" fontId="6" fillId="33" borderId="10" xfId="0" applyNumberFormat="1" applyFont="1" applyFill="1" applyBorder="1" applyAlignment="1">
      <alignment horizontal="center" wrapText="1"/>
    </xf>
    <xf numFmtId="212" fontId="0" fillId="0" borderId="0" xfId="0" applyNumberFormat="1" applyAlignment="1">
      <alignment/>
    </xf>
    <xf numFmtId="0" fontId="0" fillId="0" borderId="27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26" xfId="0" applyBorder="1" applyAlignment="1">
      <alignment wrapText="1"/>
    </xf>
    <xf numFmtId="212" fontId="0" fillId="0" borderId="10" xfId="61" applyNumberFormat="1" applyFont="1" applyFill="1" applyBorder="1" applyAlignment="1">
      <alignment horizontal="right"/>
    </xf>
    <xf numFmtId="212" fontId="0" fillId="0" borderId="10" xfId="61" applyNumberFormat="1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16" xfId="44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0" fontId="0" fillId="0" borderId="10" xfId="44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44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47" applyFont="1" applyAlignment="1" applyProtection="1">
      <alignment vertical="center"/>
      <protection locked="0"/>
    </xf>
    <xf numFmtId="0" fontId="11" fillId="0" borderId="0" xfId="47" applyFont="1" applyProtection="1">
      <alignment/>
      <protection locked="0"/>
    </xf>
    <xf numFmtId="1" fontId="11" fillId="0" borderId="0" xfId="47" applyNumberFormat="1" applyFont="1" applyProtection="1">
      <alignment/>
      <protection locked="0"/>
    </xf>
    <xf numFmtId="0" fontId="12" fillId="0" borderId="0" xfId="47" applyFont="1" applyAlignment="1" applyProtection="1">
      <alignment vertical="center"/>
      <protection locked="0"/>
    </xf>
    <xf numFmtId="0" fontId="12" fillId="0" borderId="0" xfId="47" applyFont="1" applyProtection="1">
      <alignment/>
      <protection locked="0"/>
    </xf>
    <xf numFmtId="1" fontId="12" fillId="0" borderId="0" xfId="47" applyNumberFormat="1" applyFont="1" applyProtection="1">
      <alignment/>
      <protection locked="0"/>
    </xf>
    <xf numFmtId="0" fontId="9" fillId="0" borderId="0" xfId="47" applyFont="1" applyAlignment="1" applyProtection="1">
      <alignment vertical="center"/>
      <protection locked="0"/>
    </xf>
    <xf numFmtId="0" fontId="8" fillId="0" borderId="0" xfId="47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47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top"/>
      <protection locked="0"/>
    </xf>
    <xf numFmtId="0" fontId="10" fillId="0" borderId="0" xfId="47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8" fillId="0" borderId="28" xfId="47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8" fillId="0" borderId="28" xfId="47" applyFont="1" applyBorder="1" applyAlignment="1" applyProtection="1">
      <alignment/>
      <protection locked="0"/>
    </xf>
    <xf numFmtId="0" fontId="13" fillId="33" borderId="29" xfId="0" applyFont="1" applyFill="1" applyBorder="1" applyAlignment="1" applyProtection="1">
      <alignment horizontal="center" vertical="center" wrapText="1"/>
      <protection locked="0"/>
    </xf>
    <xf numFmtId="0" fontId="13" fillId="33" borderId="30" xfId="0" applyFont="1" applyFill="1" applyBorder="1" applyAlignment="1" applyProtection="1">
      <alignment horizontal="center" vertical="center" wrapText="1"/>
      <protection locked="0"/>
    </xf>
    <xf numFmtId="0" fontId="9" fillId="33" borderId="30" xfId="0" applyFont="1" applyFill="1" applyBorder="1" applyAlignment="1" applyProtection="1">
      <alignment horizontal="center" vertical="center" wrapText="1"/>
      <protection locked="0"/>
    </xf>
    <xf numFmtId="0" fontId="13" fillId="33" borderId="31" xfId="0" applyFont="1" applyFill="1" applyBorder="1" applyAlignment="1" applyProtection="1">
      <alignment horizontal="center" vertical="center" wrapText="1"/>
      <protection locked="0"/>
    </xf>
    <xf numFmtId="1" fontId="13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32" xfId="0" applyFont="1" applyFill="1" applyBorder="1" applyAlignment="1" applyProtection="1">
      <alignment horizontal="center" vertical="center" wrapText="1"/>
      <protection locked="0"/>
    </xf>
    <xf numFmtId="0" fontId="13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170" fontId="0" fillId="0" borderId="26" xfId="44" applyNumberFormat="1" applyFont="1" applyBorder="1" applyAlignment="1" applyProtection="1">
      <alignment horizontal="center" vertical="center"/>
      <protection locked="0"/>
    </xf>
    <xf numFmtId="1" fontId="0" fillId="0" borderId="26" xfId="44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70" fontId="0" fillId="0" borderId="10" xfId="44" applyNumberFormat="1" applyFont="1" applyBorder="1" applyAlignment="1" applyProtection="1">
      <alignment horizontal="center" vertical="center"/>
      <protection locked="0"/>
    </xf>
    <xf numFmtId="1" fontId="0" fillId="0" borderId="10" xfId="44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70" fontId="0" fillId="0" borderId="12" xfId="44" applyNumberFormat="1" applyFont="1" applyBorder="1" applyAlignment="1" applyProtection="1">
      <alignment horizontal="center" vertical="center"/>
      <protection locked="0"/>
    </xf>
    <xf numFmtId="1" fontId="0" fillId="0" borderId="12" xfId="44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wrapText="1"/>
      <protection locked="0"/>
    </xf>
    <xf numFmtId="1" fontId="2" fillId="0" borderId="0" xfId="0" applyNumberFormat="1" applyFont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1" fontId="4" fillId="0" borderId="0" xfId="0" applyNumberFormat="1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1" fontId="15" fillId="0" borderId="0" xfId="0" applyNumberFormat="1" applyFont="1" applyAlignment="1" applyProtection="1">
      <alignment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36" xfId="0" applyNumberForma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locked="0"/>
    </xf>
    <xf numFmtId="0" fontId="18" fillId="0" borderId="38" xfId="47" applyFont="1" applyBorder="1" applyAlignment="1" applyProtection="1">
      <alignment horizontal="left"/>
      <protection locked="0"/>
    </xf>
    <xf numFmtId="0" fontId="18" fillId="0" borderId="39" xfId="47" applyFont="1" applyBorder="1" applyAlignment="1" applyProtection="1">
      <alignment horizontal="left"/>
      <protection locked="0"/>
    </xf>
    <xf numFmtId="0" fontId="18" fillId="0" borderId="28" xfId="47" applyFont="1" applyBorder="1" applyAlignment="1" applyProtection="1">
      <alignment horizontal="left"/>
      <protection locked="0"/>
    </xf>
    <xf numFmtId="0" fontId="18" fillId="0" borderId="0" xfId="47" applyFont="1" applyBorder="1" applyAlignment="1" applyProtection="1">
      <alignment horizontal="left"/>
      <protection locked="0"/>
    </xf>
    <xf numFmtId="0" fontId="8" fillId="0" borderId="11" xfId="47" applyFont="1" applyBorder="1" applyAlignment="1" applyProtection="1">
      <alignment horizontal="left"/>
      <protection locked="0"/>
    </xf>
    <xf numFmtId="0" fontId="8" fillId="0" borderId="37" xfId="47" applyFont="1" applyBorder="1" applyAlignment="1" applyProtection="1">
      <alignment horizontal="left"/>
      <protection locked="0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Sheet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57150</xdr:rowOff>
    </xdr:from>
    <xdr:to>
      <xdr:col>1</xdr:col>
      <xdr:colOff>1285875</xdr:colOff>
      <xdr:row>4</xdr:row>
      <xdr:rowOff>9525</xdr:rowOff>
    </xdr:to>
    <xdr:pic>
      <xdr:nvPicPr>
        <xdr:cNvPr id="1" name="Immagine 4" descr="Logo Arpa copi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5715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90" zoomScaleNormal="90" zoomScalePageLayoutView="0" workbookViewId="0" topLeftCell="B1">
      <selection activeCell="G11" sqref="G11"/>
    </sheetView>
  </sheetViews>
  <sheetFormatPr defaultColWidth="9.140625" defaultRowHeight="12.75"/>
  <cols>
    <col min="1" max="1" width="5.7109375" style="63" customWidth="1"/>
    <col min="2" max="2" width="19.28125" style="63" customWidth="1"/>
    <col min="3" max="3" width="11.57421875" style="65" customWidth="1"/>
    <col min="4" max="4" width="24.140625" style="14" customWidth="1"/>
    <col min="5" max="5" width="31.140625" style="14" customWidth="1"/>
    <col min="6" max="6" width="12.7109375" style="33" customWidth="1"/>
    <col min="7" max="7" width="12.8515625" style="66" customWidth="1"/>
    <col min="8" max="8" width="22.7109375" style="66" customWidth="1"/>
    <col min="9" max="9" width="13.28125" style="66" customWidth="1"/>
    <col min="10" max="12" width="13.421875" style="66" customWidth="1"/>
    <col min="13" max="13" width="27.7109375" style="66" customWidth="1"/>
    <col min="14" max="14" width="12.8515625" style="66" customWidth="1"/>
    <col min="15" max="15" width="13.57421875" style="66" customWidth="1"/>
    <col min="16" max="16" width="21.57421875" style="66" customWidth="1"/>
    <col min="17" max="17" width="27.7109375" style="66" customWidth="1"/>
    <col min="18" max="16384" width="9.140625" style="66" customWidth="1"/>
  </cols>
  <sheetData>
    <row r="1" spans="3:15" ht="12.75">
      <c r="C1" s="63"/>
      <c r="D1" s="63"/>
      <c r="E1" s="63"/>
      <c r="F1" s="64"/>
      <c r="G1" s="65"/>
      <c r="H1" s="65"/>
      <c r="I1" s="65"/>
      <c r="J1" s="14"/>
      <c r="K1" s="14"/>
      <c r="L1" s="14"/>
      <c r="M1" s="14"/>
      <c r="O1" s="63"/>
    </row>
    <row r="2" spans="4:9" ht="19.5">
      <c r="D2" s="67" t="s">
        <v>87</v>
      </c>
      <c r="E2" s="68"/>
      <c r="F2" s="69"/>
      <c r="G2" s="14"/>
      <c r="H2" s="14"/>
      <c r="I2" s="14"/>
    </row>
    <row r="3" spans="4:9" ht="15">
      <c r="D3" s="70" t="s">
        <v>4</v>
      </c>
      <c r="E3" s="71"/>
      <c r="F3" s="72"/>
      <c r="G3" s="14"/>
      <c r="H3" s="14"/>
      <c r="I3" s="14"/>
    </row>
    <row r="4" spans="4:13" ht="15.75">
      <c r="D4" s="70" t="s">
        <v>48</v>
      </c>
      <c r="E4" s="71"/>
      <c r="F4" s="72"/>
      <c r="G4" s="14"/>
      <c r="H4" s="14"/>
      <c r="I4" s="73" t="s">
        <v>3</v>
      </c>
      <c r="J4" s="74"/>
      <c r="K4" s="75"/>
      <c r="L4" s="76" t="s">
        <v>10</v>
      </c>
      <c r="M4" s="75"/>
    </row>
    <row r="5" spans="4:13" ht="12.75" customHeight="1">
      <c r="D5" s="77" t="s">
        <v>49</v>
      </c>
      <c r="E5" s="65"/>
      <c r="F5" s="64"/>
      <c r="I5" s="78" t="s">
        <v>5</v>
      </c>
      <c r="J5" s="74"/>
      <c r="K5" s="75"/>
      <c r="L5" s="76" t="s">
        <v>11</v>
      </c>
      <c r="M5" s="75"/>
    </row>
    <row r="6" spans="4:13" ht="15">
      <c r="D6" s="79"/>
      <c r="I6" s="78" t="s">
        <v>6</v>
      </c>
      <c r="J6" s="74"/>
      <c r="K6" s="75"/>
      <c r="L6" s="76" t="s">
        <v>34</v>
      </c>
      <c r="M6" s="75"/>
    </row>
    <row r="7" spans="3:14" ht="14.25" customHeight="1">
      <c r="C7" s="80" t="s">
        <v>46</v>
      </c>
      <c r="D7" s="14" t="s">
        <v>9</v>
      </c>
      <c r="H7" s="122" t="s">
        <v>35</v>
      </c>
      <c r="I7" s="123"/>
      <c r="J7" s="123"/>
      <c r="K7" s="123"/>
      <c r="L7" s="123"/>
      <c r="M7" s="123"/>
      <c r="N7" s="81"/>
    </row>
    <row r="8" spans="3:14" ht="14.25" customHeight="1">
      <c r="C8" s="82" t="s">
        <v>12</v>
      </c>
      <c r="D8" s="14" t="s">
        <v>9</v>
      </c>
      <c r="H8" s="124" t="s">
        <v>36</v>
      </c>
      <c r="I8" s="125"/>
      <c r="J8" s="125"/>
      <c r="K8" s="125"/>
      <c r="L8" s="125"/>
      <c r="M8" s="125"/>
      <c r="N8" s="81"/>
    </row>
    <row r="9" spans="8:14" ht="15" customHeight="1" thickBot="1">
      <c r="H9" s="126" t="s">
        <v>37</v>
      </c>
      <c r="I9" s="127"/>
      <c r="J9" s="127"/>
      <c r="K9" s="127"/>
      <c r="L9" s="127"/>
      <c r="M9" s="127"/>
      <c r="N9" s="83"/>
    </row>
    <row r="10" spans="1:17" ht="45" customHeight="1" thickBot="1">
      <c r="A10" s="84" t="s">
        <v>15</v>
      </c>
      <c r="B10" s="85" t="s">
        <v>33</v>
      </c>
      <c r="C10" s="86" t="s">
        <v>98</v>
      </c>
      <c r="D10" s="85" t="s">
        <v>25</v>
      </c>
      <c r="E10" s="85" t="s">
        <v>89</v>
      </c>
      <c r="F10" s="87" t="s">
        <v>24</v>
      </c>
      <c r="G10" s="88" t="s">
        <v>94</v>
      </c>
      <c r="H10" s="87" t="s">
        <v>47</v>
      </c>
      <c r="I10" s="89" t="s">
        <v>14</v>
      </c>
      <c r="J10" s="90" t="s">
        <v>7</v>
      </c>
      <c r="K10" s="90" t="s">
        <v>30</v>
      </c>
      <c r="L10" s="90" t="s">
        <v>8</v>
      </c>
      <c r="M10" s="90" t="s">
        <v>31</v>
      </c>
      <c r="N10" s="86" t="s">
        <v>95</v>
      </c>
      <c r="O10" s="86" t="s">
        <v>96</v>
      </c>
      <c r="P10" s="86" t="s">
        <v>97</v>
      </c>
      <c r="Q10" s="86" t="s">
        <v>2</v>
      </c>
    </row>
    <row r="11" spans="1:17" ht="12.75">
      <c r="A11" s="91">
        <v>1</v>
      </c>
      <c r="B11" s="19"/>
      <c r="C11" s="61"/>
      <c r="D11" s="51" t="str">
        <f>IF(E11="","",VLOOKUP(E11,Nuovatabella,3,FALSE))</f>
        <v>/</v>
      </c>
      <c r="E11" s="15" t="s">
        <v>0</v>
      </c>
      <c r="F11" s="92">
        <f aca="true" t="shared" si="0" ref="F11:F30">IF(E11="",0,VLOOKUP(E11,Nuovatabella,2,FALSE))</f>
        <v>0</v>
      </c>
      <c r="G11" s="93">
        <v>0</v>
      </c>
      <c r="H11" s="38">
        <f>F11*G11</f>
        <v>0</v>
      </c>
      <c r="I11" s="39">
        <f aca="true" t="shared" si="1" ref="I11:I30">IF(E11="","",VLOOKUP(E11,Nuovatabella,4,FALSE))*G11</f>
        <v>0</v>
      </c>
      <c r="J11" s="30"/>
      <c r="K11" s="29"/>
      <c r="L11" s="31"/>
      <c r="M11" s="22"/>
      <c r="N11" s="51"/>
      <c r="O11" s="52"/>
      <c r="P11" s="53"/>
      <c r="Q11" s="16"/>
    </row>
    <row r="12" spans="1:17" ht="12.75">
      <c r="A12" s="94">
        <v>2</v>
      </c>
      <c r="B12" s="20"/>
      <c r="C12" s="57"/>
      <c r="D12" s="54" t="str">
        <f aca="true" t="shared" si="2" ref="D12:D30">IF(E12="","",VLOOKUP(E12,Nuovatabella,3,FALSE))</f>
        <v>/</v>
      </c>
      <c r="E12" s="112" t="s">
        <v>0</v>
      </c>
      <c r="F12" s="95">
        <f t="shared" si="0"/>
        <v>0</v>
      </c>
      <c r="G12" s="96">
        <v>0</v>
      </c>
      <c r="H12" s="34">
        <f aca="true" t="shared" si="3" ref="H12:H29">F12*G12</f>
        <v>0</v>
      </c>
      <c r="I12" s="35">
        <f t="shared" si="1"/>
        <v>0</v>
      </c>
      <c r="J12" s="27"/>
      <c r="K12" s="23"/>
      <c r="L12" s="25"/>
      <c r="M12" s="23"/>
      <c r="N12" s="54"/>
      <c r="O12" s="55"/>
      <c r="P12" s="56"/>
      <c r="Q12" s="17"/>
    </row>
    <row r="13" spans="1:17" ht="12.75">
      <c r="A13" s="94">
        <v>3</v>
      </c>
      <c r="B13" s="20"/>
      <c r="C13" s="57"/>
      <c r="D13" s="54" t="str">
        <f t="shared" si="2"/>
        <v>/</v>
      </c>
      <c r="E13" s="9" t="s">
        <v>0</v>
      </c>
      <c r="F13" s="95">
        <f t="shared" si="0"/>
        <v>0</v>
      </c>
      <c r="G13" s="96">
        <v>0</v>
      </c>
      <c r="H13" s="34">
        <f t="shared" si="3"/>
        <v>0</v>
      </c>
      <c r="I13" s="35">
        <f t="shared" si="1"/>
        <v>0</v>
      </c>
      <c r="J13" s="27"/>
      <c r="K13" s="23"/>
      <c r="L13" s="25"/>
      <c r="M13" s="23"/>
      <c r="N13" s="54"/>
      <c r="O13" s="55"/>
      <c r="P13" s="56"/>
      <c r="Q13" s="17"/>
    </row>
    <row r="14" spans="1:17" ht="12.75">
      <c r="A14" s="94">
        <v>4</v>
      </c>
      <c r="B14" s="20"/>
      <c r="C14" s="57"/>
      <c r="D14" s="54" t="str">
        <f t="shared" si="2"/>
        <v>/</v>
      </c>
      <c r="E14" s="9" t="s">
        <v>0</v>
      </c>
      <c r="F14" s="95">
        <f t="shared" si="0"/>
        <v>0</v>
      </c>
      <c r="G14" s="96">
        <v>0</v>
      </c>
      <c r="H14" s="34">
        <f t="shared" si="3"/>
        <v>0</v>
      </c>
      <c r="I14" s="35">
        <f t="shared" si="1"/>
        <v>0</v>
      </c>
      <c r="J14" s="27"/>
      <c r="K14" s="23"/>
      <c r="L14" s="25"/>
      <c r="M14" s="23"/>
      <c r="N14" s="54"/>
      <c r="O14" s="55"/>
      <c r="P14" s="56"/>
      <c r="Q14" s="17"/>
    </row>
    <row r="15" spans="1:17" ht="12.75">
      <c r="A15" s="94">
        <v>5</v>
      </c>
      <c r="B15" s="20"/>
      <c r="C15" s="57"/>
      <c r="D15" s="54" t="str">
        <f t="shared" si="2"/>
        <v>/</v>
      </c>
      <c r="E15" s="9" t="s">
        <v>0</v>
      </c>
      <c r="F15" s="95">
        <f t="shared" si="0"/>
        <v>0</v>
      </c>
      <c r="G15" s="96">
        <v>0</v>
      </c>
      <c r="H15" s="34">
        <f t="shared" si="3"/>
        <v>0</v>
      </c>
      <c r="I15" s="35">
        <f t="shared" si="1"/>
        <v>0</v>
      </c>
      <c r="J15" s="27"/>
      <c r="K15" s="23"/>
      <c r="L15" s="25"/>
      <c r="M15" s="23"/>
      <c r="N15" s="57"/>
      <c r="O15" s="55"/>
      <c r="P15" s="56"/>
      <c r="Q15" s="17"/>
    </row>
    <row r="16" spans="1:17" ht="12.75">
      <c r="A16" s="94">
        <v>6</v>
      </c>
      <c r="B16" s="20"/>
      <c r="C16" s="57"/>
      <c r="D16" s="54" t="str">
        <f t="shared" si="2"/>
        <v>/</v>
      </c>
      <c r="E16" s="9" t="s">
        <v>0</v>
      </c>
      <c r="F16" s="95">
        <f t="shared" si="0"/>
        <v>0</v>
      </c>
      <c r="G16" s="96">
        <v>0</v>
      </c>
      <c r="H16" s="34">
        <f t="shared" si="3"/>
        <v>0</v>
      </c>
      <c r="I16" s="35">
        <f t="shared" si="1"/>
        <v>0</v>
      </c>
      <c r="J16" s="27"/>
      <c r="K16" s="23"/>
      <c r="L16" s="25"/>
      <c r="M16" s="23"/>
      <c r="N16" s="54"/>
      <c r="O16" s="55"/>
      <c r="P16" s="56"/>
      <c r="Q16" s="17"/>
    </row>
    <row r="17" spans="1:17" ht="12.75">
      <c r="A17" s="94">
        <v>7</v>
      </c>
      <c r="B17" s="20"/>
      <c r="C17" s="57"/>
      <c r="D17" s="54" t="str">
        <f t="shared" si="2"/>
        <v>/</v>
      </c>
      <c r="E17" s="9" t="s">
        <v>0</v>
      </c>
      <c r="F17" s="95">
        <f t="shared" si="0"/>
        <v>0</v>
      </c>
      <c r="G17" s="96">
        <v>0</v>
      </c>
      <c r="H17" s="34">
        <f t="shared" si="3"/>
        <v>0</v>
      </c>
      <c r="I17" s="35">
        <f t="shared" si="1"/>
        <v>0</v>
      </c>
      <c r="J17" s="27"/>
      <c r="K17" s="23"/>
      <c r="L17" s="25"/>
      <c r="M17" s="23"/>
      <c r="N17" s="54"/>
      <c r="O17" s="55"/>
      <c r="P17" s="56"/>
      <c r="Q17" s="17"/>
    </row>
    <row r="18" spans="1:17" ht="12.75">
      <c r="A18" s="94">
        <v>8</v>
      </c>
      <c r="B18" s="20"/>
      <c r="C18" s="57"/>
      <c r="D18" s="54" t="str">
        <f t="shared" si="2"/>
        <v>/</v>
      </c>
      <c r="E18" s="9" t="s">
        <v>0</v>
      </c>
      <c r="F18" s="95">
        <f t="shared" si="0"/>
        <v>0</v>
      </c>
      <c r="G18" s="96">
        <v>0</v>
      </c>
      <c r="H18" s="34">
        <f t="shared" si="3"/>
        <v>0</v>
      </c>
      <c r="I18" s="35">
        <f t="shared" si="1"/>
        <v>0</v>
      </c>
      <c r="J18" s="27"/>
      <c r="K18" s="23"/>
      <c r="L18" s="25"/>
      <c r="M18" s="23"/>
      <c r="N18" s="54"/>
      <c r="O18" s="55"/>
      <c r="P18" s="56"/>
      <c r="Q18" s="17"/>
    </row>
    <row r="19" spans="1:17" ht="12.75">
      <c r="A19" s="94">
        <v>9</v>
      </c>
      <c r="B19" s="20"/>
      <c r="C19" s="57"/>
      <c r="D19" s="54" t="str">
        <f t="shared" si="2"/>
        <v>/</v>
      </c>
      <c r="E19" s="9" t="s">
        <v>0</v>
      </c>
      <c r="F19" s="95">
        <f t="shared" si="0"/>
        <v>0</v>
      </c>
      <c r="G19" s="96">
        <v>0</v>
      </c>
      <c r="H19" s="34">
        <f t="shared" si="3"/>
        <v>0</v>
      </c>
      <c r="I19" s="35">
        <f t="shared" si="1"/>
        <v>0</v>
      </c>
      <c r="J19" s="27"/>
      <c r="L19" s="25"/>
      <c r="M19" s="23"/>
      <c r="N19" s="54"/>
      <c r="O19" s="55"/>
      <c r="P19" s="56"/>
      <c r="Q19" s="17"/>
    </row>
    <row r="20" spans="1:17" ht="12.75">
      <c r="A20" s="94">
        <v>10</v>
      </c>
      <c r="B20" s="20"/>
      <c r="C20" s="57"/>
      <c r="D20" s="54" t="str">
        <f t="shared" si="2"/>
        <v>/</v>
      </c>
      <c r="E20" s="9" t="s">
        <v>0</v>
      </c>
      <c r="F20" s="95">
        <f t="shared" si="0"/>
        <v>0</v>
      </c>
      <c r="G20" s="96">
        <v>0</v>
      </c>
      <c r="H20" s="34">
        <f t="shared" si="3"/>
        <v>0</v>
      </c>
      <c r="I20" s="35">
        <f t="shared" si="1"/>
        <v>0</v>
      </c>
      <c r="J20" s="27"/>
      <c r="K20" s="23"/>
      <c r="L20" s="25"/>
      <c r="M20" s="23"/>
      <c r="N20" s="54"/>
      <c r="O20" s="55"/>
      <c r="P20" s="56"/>
      <c r="Q20" s="17"/>
    </row>
    <row r="21" spans="1:17" ht="12.75">
      <c r="A21" s="94">
        <v>11</v>
      </c>
      <c r="B21" s="20"/>
      <c r="C21" s="57"/>
      <c r="D21" s="54" t="str">
        <f t="shared" si="2"/>
        <v>/</v>
      </c>
      <c r="E21" s="9" t="s">
        <v>0</v>
      </c>
      <c r="F21" s="95">
        <f t="shared" si="0"/>
        <v>0</v>
      </c>
      <c r="G21" s="96">
        <v>0</v>
      </c>
      <c r="H21" s="34">
        <f t="shared" si="3"/>
        <v>0</v>
      </c>
      <c r="I21" s="35">
        <f t="shared" si="1"/>
        <v>0</v>
      </c>
      <c r="J21" s="27"/>
      <c r="K21" s="23"/>
      <c r="L21" s="25"/>
      <c r="M21" s="23"/>
      <c r="N21" s="54"/>
      <c r="O21" s="55"/>
      <c r="P21" s="56"/>
      <c r="Q21" s="17"/>
    </row>
    <row r="22" spans="1:17" ht="12.75">
      <c r="A22" s="94">
        <v>12</v>
      </c>
      <c r="B22" s="20"/>
      <c r="C22" s="57"/>
      <c r="D22" s="54" t="str">
        <f t="shared" si="2"/>
        <v>/</v>
      </c>
      <c r="E22" s="9" t="s">
        <v>0</v>
      </c>
      <c r="F22" s="95">
        <f t="shared" si="0"/>
        <v>0</v>
      </c>
      <c r="G22" s="96">
        <v>0</v>
      </c>
      <c r="H22" s="34">
        <f t="shared" si="3"/>
        <v>0</v>
      </c>
      <c r="I22" s="35">
        <f t="shared" si="1"/>
        <v>0</v>
      </c>
      <c r="J22" s="27"/>
      <c r="K22" s="23"/>
      <c r="L22" s="25"/>
      <c r="M22" s="23"/>
      <c r="N22" s="54"/>
      <c r="O22" s="55"/>
      <c r="P22" s="56"/>
      <c r="Q22" s="17"/>
    </row>
    <row r="23" spans="1:17" ht="12.75">
      <c r="A23" s="94">
        <v>13</v>
      </c>
      <c r="B23" s="20"/>
      <c r="C23" s="57"/>
      <c r="D23" s="54" t="str">
        <f t="shared" si="2"/>
        <v>/</v>
      </c>
      <c r="E23" s="9" t="s">
        <v>0</v>
      </c>
      <c r="F23" s="95">
        <f t="shared" si="0"/>
        <v>0</v>
      </c>
      <c r="G23" s="96">
        <v>0</v>
      </c>
      <c r="H23" s="34">
        <f t="shared" si="3"/>
        <v>0</v>
      </c>
      <c r="I23" s="35">
        <f t="shared" si="1"/>
        <v>0</v>
      </c>
      <c r="J23" s="27"/>
      <c r="K23" s="23"/>
      <c r="L23" s="25"/>
      <c r="M23" s="23"/>
      <c r="N23" s="54"/>
      <c r="O23" s="55"/>
      <c r="P23" s="56"/>
      <c r="Q23" s="17"/>
    </row>
    <row r="24" spans="1:17" ht="12.75">
      <c r="A24" s="94">
        <v>14</v>
      </c>
      <c r="B24" s="20"/>
      <c r="C24" s="57"/>
      <c r="D24" s="54" t="str">
        <f t="shared" si="2"/>
        <v>/</v>
      </c>
      <c r="E24" s="9" t="s">
        <v>0</v>
      </c>
      <c r="F24" s="95">
        <f t="shared" si="0"/>
        <v>0</v>
      </c>
      <c r="G24" s="96">
        <v>0</v>
      </c>
      <c r="H24" s="34">
        <f t="shared" si="3"/>
        <v>0</v>
      </c>
      <c r="I24" s="35">
        <f t="shared" si="1"/>
        <v>0</v>
      </c>
      <c r="J24" s="27"/>
      <c r="K24" s="23"/>
      <c r="L24" s="25"/>
      <c r="M24" s="23"/>
      <c r="N24" s="54"/>
      <c r="O24" s="55"/>
      <c r="P24" s="56"/>
      <c r="Q24" s="17"/>
    </row>
    <row r="25" spans="1:17" ht="12.75">
      <c r="A25" s="94">
        <v>15</v>
      </c>
      <c r="B25" s="20"/>
      <c r="C25" s="57"/>
      <c r="D25" s="54" t="str">
        <f t="shared" si="2"/>
        <v>/</v>
      </c>
      <c r="E25" s="9" t="s">
        <v>0</v>
      </c>
      <c r="F25" s="95">
        <f t="shared" si="0"/>
        <v>0</v>
      </c>
      <c r="G25" s="96">
        <v>0</v>
      </c>
      <c r="H25" s="34">
        <f t="shared" si="3"/>
        <v>0</v>
      </c>
      <c r="I25" s="35">
        <f t="shared" si="1"/>
        <v>0</v>
      </c>
      <c r="J25" s="27"/>
      <c r="K25" s="23"/>
      <c r="L25" s="25"/>
      <c r="M25" s="23"/>
      <c r="N25" s="54"/>
      <c r="O25" s="55"/>
      <c r="P25" s="56"/>
      <c r="Q25" s="17"/>
    </row>
    <row r="26" spans="1:17" ht="12.75">
      <c r="A26" s="94">
        <v>16</v>
      </c>
      <c r="B26" s="20"/>
      <c r="C26" s="57"/>
      <c r="D26" s="54" t="str">
        <f t="shared" si="2"/>
        <v>/</v>
      </c>
      <c r="E26" s="9" t="s">
        <v>0</v>
      </c>
      <c r="F26" s="95">
        <f t="shared" si="0"/>
        <v>0</v>
      </c>
      <c r="G26" s="96">
        <v>0</v>
      </c>
      <c r="H26" s="34">
        <f t="shared" si="3"/>
        <v>0</v>
      </c>
      <c r="I26" s="35">
        <f t="shared" si="1"/>
        <v>0</v>
      </c>
      <c r="J26" s="27"/>
      <c r="K26" s="23"/>
      <c r="L26" s="25"/>
      <c r="M26" s="23"/>
      <c r="N26" s="54"/>
      <c r="O26" s="55"/>
      <c r="P26" s="56"/>
      <c r="Q26" s="17"/>
    </row>
    <row r="27" spans="1:17" ht="12.75">
      <c r="A27" s="94">
        <v>17</v>
      </c>
      <c r="B27" s="20"/>
      <c r="C27" s="57"/>
      <c r="D27" s="54" t="str">
        <f t="shared" si="2"/>
        <v>/</v>
      </c>
      <c r="E27" s="9" t="s">
        <v>0</v>
      </c>
      <c r="F27" s="95">
        <f t="shared" si="0"/>
        <v>0</v>
      </c>
      <c r="G27" s="96">
        <v>0</v>
      </c>
      <c r="H27" s="34">
        <f t="shared" si="3"/>
        <v>0</v>
      </c>
      <c r="I27" s="35">
        <f t="shared" si="1"/>
        <v>0</v>
      </c>
      <c r="J27" s="27"/>
      <c r="K27" s="23"/>
      <c r="L27" s="25"/>
      <c r="M27" s="23"/>
      <c r="N27" s="54"/>
      <c r="O27" s="55"/>
      <c r="P27" s="56"/>
      <c r="Q27" s="17"/>
    </row>
    <row r="28" spans="1:17" ht="12.75">
      <c r="A28" s="94">
        <v>18</v>
      </c>
      <c r="B28" s="20"/>
      <c r="C28" s="57"/>
      <c r="D28" s="54" t="str">
        <f t="shared" si="2"/>
        <v>/</v>
      </c>
      <c r="E28" s="9" t="s">
        <v>0</v>
      </c>
      <c r="F28" s="95">
        <f t="shared" si="0"/>
        <v>0</v>
      </c>
      <c r="G28" s="96">
        <v>0</v>
      </c>
      <c r="H28" s="34">
        <f t="shared" si="3"/>
        <v>0</v>
      </c>
      <c r="I28" s="35">
        <f t="shared" si="1"/>
        <v>0</v>
      </c>
      <c r="J28" s="27"/>
      <c r="K28" s="23"/>
      <c r="L28" s="25"/>
      <c r="M28" s="23"/>
      <c r="N28" s="54"/>
      <c r="O28" s="55"/>
      <c r="P28" s="56"/>
      <c r="Q28" s="17"/>
    </row>
    <row r="29" spans="1:17" ht="12.75">
      <c r="A29" s="94">
        <v>19</v>
      </c>
      <c r="B29" s="20"/>
      <c r="C29" s="57"/>
      <c r="D29" s="54" t="str">
        <f t="shared" si="2"/>
        <v>/</v>
      </c>
      <c r="E29" s="9" t="s">
        <v>0</v>
      </c>
      <c r="F29" s="95">
        <f t="shared" si="0"/>
        <v>0</v>
      </c>
      <c r="G29" s="96">
        <v>0</v>
      </c>
      <c r="H29" s="34">
        <f t="shared" si="3"/>
        <v>0</v>
      </c>
      <c r="I29" s="35">
        <f t="shared" si="1"/>
        <v>0</v>
      </c>
      <c r="J29" s="27"/>
      <c r="K29" s="23"/>
      <c r="L29" s="25"/>
      <c r="M29" s="23"/>
      <c r="N29" s="54"/>
      <c r="O29" s="55"/>
      <c r="P29" s="56"/>
      <c r="Q29" s="17"/>
    </row>
    <row r="30" spans="1:17" ht="13.5" thickBot="1">
      <c r="A30" s="97">
        <v>20</v>
      </c>
      <c r="B30" s="21"/>
      <c r="C30" s="62"/>
      <c r="D30" s="58" t="str">
        <f t="shared" si="2"/>
        <v>/</v>
      </c>
      <c r="E30" s="10" t="s">
        <v>0</v>
      </c>
      <c r="F30" s="98">
        <f t="shared" si="0"/>
        <v>0</v>
      </c>
      <c r="G30" s="99">
        <v>0</v>
      </c>
      <c r="H30" s="36">
        <f>IF(E30="",0,VLOOKUP(E30,Nuovatabella,2,FALSE))</f>
        <v>0</v>
      </c>
      <c r="I30" s="37">
        <f t="shared" si="1"/>
        <v>0</v>
      </c>
      <c r="J30" s="28"/>
      <c r="K30" s="24"/>
      <c r="L30" s="26"/>
      <c r="M30" s="24"/>
      <c r="N30" s="58"/>
      <c r="O30" s="59"/>
      <c r="P30" s="60"/>
      <c r="Q30" s="18"/>
    </row>
    <row r="31" ht="12.75">
      <c r="H31" s="32"/>
    </row>
    <row r="32" spans="4:8" ht="32.25" thickBot="1">
      <c r="D32" s="100" t="s">
        <v>19</v>
      </c>
      <c r="E32" s="100"/>
      <c r="F32" s="101"/>
      <c r="H32" s="32"/>
    </row>
    <row r="33" spans="4:8" ht="28.5">
      <c r="D33" s="102" t="s">
        <v>18</v>
      </c>
      <c r="E33" s="102"/>
      <c r="F33" s="103"/>
      <c r="H33" s="11">
        <f>SUM(H11:H30)</f>
        <v>0</v>
      </c>
    </row>
    <row r="34" spans="4:8" ht="14.25">
      <c r="D34" s="102" t="s">
        <v>14</v>
      </c>
      <c r="E34" s="102"/>
      <c r="F34" s="103"/>
      <c r="H34" s="12">
        <f>SUM(I11:I30)</f>
        <v>0</v>
      </c>
    </row>
    <row r="35" spans="4:8" ht="32.25" thickBot="1">
      <c r="D35" s="100" t="s">
        <v>20</v>
      </c>
      <c r="E35" s="100"/>
      <c r="F35" s="101"/>
      <c r="H35" s="13">
        <f>IF(H33=0,0,SUM(H33+H34))</f>
        <v>0</v>
      </c>
    </row>
    <row r="36" ht="12.75">
      <c r="B36" s="104" t="s">
        <v>21</v>
      </c>
    </row>
    <row r="37" spans="1:13" ht="13.5">
      <c r="A37" s="105" t="s">
        <v>22</v>
      </c>
      <c r="B37" s="106" t="s">
        <v>26</v>
      </c>
      <c r="H37" s="107" t="s">
        <v>38</v>
      </c>
      <c r="I37" s="118" t="s">
        <v>39</v>
      </c>
      <c r="J37" s="118"/>
      <c r="K37" s="118"/>
      <c r="L37" s="118"/>
      <c r="M37" s="118"/>
    </row>
    <row r="38" spans="1:15" ht="12.75">
      <c r="A38" s="105" t="s">
        <v>23</v>
      </c>
      <c r="B38" s="106" t="s">
        <v>27</v>
      </c>
      <c r="H38" s="63"/>
      <c r="I38" s="119" t="s">
        <v>40</v>
      </c>
      <c r="J38" s="116"/>
      <c r="K38" s="116"/>
      <c r="L38" s="116"/>
      <c r="M38" s="116"/>
      <c r="N38" s="116"/>
      <c r="O38" s="116"/>
    </row>
    <row r="39" spans="1:13" ht="12.75">
      <c r="A39" s="105" t="s">
        <v>29</v>
      </c>
      <c r="B39" s="106" t="s">
        <v>32</v>
      </c>
      <c r="H39" s="63"/>
      <c r="I39" s="117" t="s">
        <v>41</v>
      </c>
      <c r="J39" s="117"/>
      <c r="K39" s="120"/>
      <c r="L39" s="121"/>
      <c r="M39" s="14"/>
    </row>
    <row r="40" spans="1:13" ht="12.75">
      <c r="A40" s="109" t="s">
        <v>50</v>
      </c>
      <c r="B40" s="106" t="s">
        <v>90</v>
      </c>
      <c r="C40" s="107"/>
      <c r="D40" s="110"/>
      <c r="E40" s="110"/>
      <c r="F40" s="111"/>
      <c r="H40" s="63"/>
      <c r="I40" s="117" t="s">
        <v>42</v>
      </c>
      <c r="J40" s="117"/>
      <c r="K40" s="113"/>
      <c r="L40" s="114"/>
      <c r="M40" s="14"/>
    </row>
    <row r="41" spans="1:13" ht="12.75">
      <c r="A41" s="109"/>
      <c r="B41" s="108"/>
      <c r="H41" s="63"/>
      <c r="I41" s="117" t="s">
        <v>43</v>
      </c>
      <c r="J41" s="117"/>
      <c r="K41" s="113"/>
      <c r="L41" s="114"/>
      <c r="M41" s="14"/>
    </row>
    <row r="42" spans="8:13" ht="12.75">
      <c r="H42" s="63"/>
      <c r="I42" s="117" t="s">
        <v>44</v>
      </c>
      <c r="J42" s="117"/>
      <c r="K42" s="113"/>
      <c r="L42" s="114"/>
      <c r="M42" s="14"/>
    </row>
    <row r="43" spans="4:12" ht="12.75">
      <c r="D43" s="115" t="s">
        <v>45</v>
      </c>
      <c r="E43" s="115"/>
      <c r="F43" s="115"/>
      <c r="G43" s="116"/>
      <c r="H43" s="116"/>
      <c r="I43" s="116"/>
      <c r="J43" s="116"/>
      <c r="K43" s="113"/>
      <c r="L43" s="114"/>
    </row>
  </sheetData>
  <sheetProtection password="DACE" sheet="1" formatCells="0" formatColumns="0" formatRows="0" selectLockedCells="1"/>
  <protectedRanges>
    <protectedRange password="DACE" sqref="A1:G65536 J1:Q65536" name="Intervallo1"/>
  </protectedRanges>
  <mergeCells count="15">
    <mergeCell ref="I37:M37"/>
    <mergeCell ref="I38:O38"/>
    <mergeCell ref="I39:J39"/>
    <mergeCell ref="K39:L39"/>
    <mergeCell ref="H7:M7"/>
    <mergeCell ref="H8:M8"/>
    <mergeCell ref="H9:M9"/>
    <mergeCell ref="K43:L43"/>
    <mergeCell ref="D43:J43"/>
    <mergeCell ref="I40:J40"/>
    <mergeCell ref="K40:L40"/>
    <mergeCell ref="I41:J41"/>
    <mergeCell ref="K41:L41"/>
    <mergeCell ref="I42:J42"/>
    <mergeCell ref="K42:L42"/>
  </mergeCells>
  <dataValidations count="5">
    <dataValidation type="list" allowBlank="1" showInputMessage="1" showErrorMessage="1" sqref="M11:M30">
      <formula1>"Annuale, Biennale, Triennale, Quadriennale, Quinquennale, Decennale,"</formula1>
    </dataValidation>
    <dataValidation type="custom" allowBlank="1" showInputMessage="1" showErrorMessage="1" sqref="I36">
      <formula1>"PIPPO; LILLO"</formula1>
    </dataValidation>
    <dataValidation type="list" allowBlank="1" showInputMessage="1" showErrorMessage="1" sqref="I44:I50">
      <formula1>"PIPPO, LILLO, PULLO"</formula1>
    </dataValidation>
    <dataValidation type="list" allowBlank="1" showInputMessage="1" showErrorMessage="1" sqref="K11:K30">
      <formula1>"Chimico, Metalmeccanico, Elettrico, Pubblico, Costruzioni, Altro"</formula1>
    </dataValidation>
    <dataValidation type="list" allowBlank="1" showInputMessage="1" showErrorMessage="1" sqref="E11:E30">
      <formula1>Nuovalista</formula1>
    </dataValidation>
  </dataValidations>
  <printOptions/>
  <pageMargins left="0.5118110236220472" right="0.5905511811023623" top="0.8661417322834646" bottom="0.8661417322834646" header="0.5118110236220472" footer="0.5118110236220472"/>
  <pageSetup fitToHeight="1" fitToWidth="1" horizontalDpi="600" verticalDpi="600" orientation="landscape" paperSize="9" scale="57" r:id="rId2"/>
  <headerFooter alignWithMargins="0">
    <oddFooter>&amp;LCalcolo preventivo spesa MIP&amp;CStampato il &amp;D</oddFooter>
  </headerFooter>
  <ignoredErrors>
    <ignoredError sqref="D11:D30 H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6.8515625" style="0" customWidth="1"/>
    <col min="2" max="2" width="95.57421875" style="4" customWidth="1"/>
    <col min="3" max="3" width="14.140625" style="44" customWidth="1"/>
    <col min="4" max="4" width="12.57421875" style="2" customWidth="1"/>
    <col min="5" max="5" width="9.140625" style="44" customWidth="1"/>
  </cols>
  <sheetData>
    <row r="1" spans="1:5" ht="18">
      <c r="A1" s="6"/>
      <c r="B1" s="128" t="s">
        <v>88</v>
      </c>
      <c r="C1" s="129"/>
      <c r="D1" s="129"/>
      <c r="E1" s="130"/>
    </row>
    <row r="2" spans="1:5" ht="26.25">
      <c r="A2" s="6"/>
      <c r="B2" s="7" t="s">
        <v>13</v>
      </c>
      <c r="C2" s="43" t="s">
        <v>28</v>
      </c>
      <c r="D2" s="7" t="s">
        <v>17</v>
      </c>
      <c r="E2" s="43" t="s">
        <v>14</v>
      </c>
    </row>
    <row r="3" spans="1:5" ht="12.75">
      <c r="A3" s="1"/>
      <c r="B3" s="5" t="s">
        <v>0</v>
      </c>
      <c r="C3" s="41"/>
      <c r="D3" s="3" t="s">
        <v>16</v>
      </c>
      <c r="E3" s="41"/>
    </row>
    <row r="4" spans="1:5" ht="25.5">
      <c r="A4" s="1"/>
      <c r="B4" s="8" t="s">
        <v>1</v>
      </c>
      <c r="C4" s="41"/>
      <c r="D4" s="3" t="s">
        <v>16</v>
      </c>
      <c r="E4" s="41"/>
    </row>
    <row r="5" spans="2:5" ht="12.75">
      <c r="B5" s="7" t="s">
        <v>51</v>
      </c>
      <c r="C5" s="41"/>
      <c r="D5" s="3" t="s">
        <v>16</v>
      </c>
      <c r="E5" s="41"/>
    </row>
    <row r="6" spans="2:5" ht="12.75">
      <c r="B6" s="5" t="s">
        <v>0</v>
      </c>
      <c r="C6" s="41"/>
      <c r="D6" s="3" t="s">
        <v>16</v>
      </c>
      <c r="E6" s="41"/>
    </row>
    <row r="7" spans="2:5" ht="12.75">
      <c r="B7" s="5" t="s">
        <v>52</v>
      </c>
      <c r="C7" s="41">
        <v>291.77</v>
      </c>
      <c r="D7" s="3">
        <v>3682</v>
      </c>
      <c r="E7" s="41">
        <v>64.18939999999999</v>
      </c>
    </row>
    <row r="8" spans="2:5" ht="12.75">
      <c r="B8" s="5" t="s">
        <v>53</v>
      </c>
      <c r="C8" s="41">
        <v>291.77</v>
      </c>
      <c r="D8" s="3">
        <v>3683</v>
      </c>
      <c r="E8" s="41">
        <v>64.18939999999999</v>
      </c>
    </row>
    <row r="9" spans="2:5" ht="12.75">
      <c r="B9" s="5" t="s">
        <v>54</v>
      </c>
      <c r="C9" s="41">
        <v>179.55</v>
      </c>
      <c r="D9" s="3">
        <v>3684</v>
      </c>
      <c r="E9" s="41">
        <v>39.501000000000005</v>
      </c>
    </row>
    <row r="10" spans="2:5" ht="12.75">
      <c r="B10" s="5" t="s">
        <v>55</v>
      </c>
      <c r="C10" s="41">
        <v>253.96</v>
      </c>
      <c r="D10" s="3">
        <v>3685</v>
      </c>
      <c r="E10" s="41">
        <v>55.8712</v>
      </c>
    </row>
    <row r="11" spans="2:5" ht="12.75">
      <c r="B11" s="5" t="s">
        <v>56</v>
      </c>
      <c r="C11" s="41">
        <v>291.77</v>
      </c>
      <c r="D11" s="3">
        <v>3686</v>
      </c>
      <c r="E11" s="41">
        <v>64.18939999999999</v>
      </c>
    </row>
    <row r="12" spans="2:5" ht="12.75">
      <c r="B12" s="5" t="s">
        <v>57</v>
      </c>
      <c r="C12" s="41">
        <v>253.96</v>
      </c>
      <c r="D12" s="3">
        <v>3687</v>
      </c>
      <c r="E12" s="41">
        <v>55.8712</v>
      </c>
    </row>
    <row r="13" spans="2:5" ht="12.75">
      <c r="B13" s="5" t="s">
        <v>58</v>
      </c>
      <c r="C13" s="41">
        <v>291.77</v>
      </c>
      <c r="D13" s="3">
        <v>3688</v>
      </c>
      <c r="E13" s="41">
        <v>64.18939999999999</v>
      </c>
    </row>
    <row r="14" spans="2:5" ht="12.75">
      <c r="B14" s="5" t="s">
        <v>59</v>
      </c>
      <c r="C14" s="41">
        <v>253.96</v>
      </c>
      <c r="D14" s="3">
        <v>3689</v>
      </c>
      <c r="E14" s="41">
        <v>55.8712</v>
      </c>
    </row>
    <row r="15" spans="2:5" ht="12.75">
      <c r="B15" s="5"/>
      <c r="C15" s="41"/>
      <c r="D15" s="3"/>
      <c r="E15" s="41"/>
    </row>
    <row r="16" spans="2:5" ht="25.5">
      <c r="B16" s="7" t="s">
        <v>60</v>
      </c>
      <c r="C16" s="40"/>
      <c r="D16" s="3" t="s">
        <v>16</v>
      </c>
      <c r="E16" s="40"/>
    </row>
    <row r="17" spans="2:5" ht="12.75">
      <c r="B17" s="45" t="s">
        <v>0</v>
      </c>
      <c r="C17" s="40"/>
      <c r="D17" s="3" t="s">
        <v>16</v>
      </c>
      <c r="E17" s="40"/>
    </row>
    <row r="18" spans="2:5" ht="12.75">
      <c r="B18" s="5" t="s">
        <v>61</v>
      </c>
      <c r="C18" s="40">
        <v>179.55</v>
      </c>
      <c r="D18" s="42">
        <v>3641</v>
      </c>
      <c r="E18" s="48">
        <f aca="true" t="shared" si="0" ref="E18:E43">0.22*C18</f>
        <v>39.501000000000005</v>
      </c>
    </row>
    <row r="19" spans="2:5" ht="25.5">
      <c r="B19" s="5" t="s">
        <v>62</v>
      </c>
      <c r="C19" s="40">
        <v>245.69</v>
      </c>
      <c r="D19" s="42">
        <v>3642</v>
      </c>
      <c r="E19" s="48">
        <f t="shared" si="0"/>
        <v>54.0518</v>
      </c>
    </row>
    <row r="20" spans="2:5" ht="25.5">
      <c r="B20" s="5" t="s">
        <v>63</v>
      </c>
      <c r="C20" s="40">
        <v>301.22</v>
      </c>
      <c r="D20" s="42">
        <v>3643</v>
      </c>
      <c r="E20" s="48">
        <f>0.22*C20</f>
        <v>66.2684</v>
      </c>
    </row>
    <row r="21" spans="2:5" ht="25.5">
      <c r="B21" s="5" t="s">
        <v>64</v>
      </c>
      <c r="C21" s="40">
        <v>367.37</v>
      </c>
      <c r="D21" s="42">
        <v>3644</v>
      </c>
      <c r="E21" s="48">
        <f t="shared" si="0"/>
        <v>80.8214</v>
      </c>
    </row>
    <row r="22" spans="2:5" ht="12.75">
      <c r="B22" s="5" t="s">
        <v>65</v>
      </c>
      <c r="C22" s="40">
        <v>217.34</v>
      </c>
      <c r="D22" s="42">
        <v>3645</v>
      </c>
      <c r="E22" s="48">
        <f t="shared" si="0"/>
        <v>47.8148</v>
      </c>
    </row>
    <row r="23" spans="2:5" ht="25.5">
      <c r="B23" s="5" t="s">
        <v>66</v>
      </c>
      <c r="C23" s="40">
        <v>301.22</v>
      </c>
      <c r="D23" s="42">
        <v>3646</v>
      </c>
      <c r="E23" s="48">
        <f t="shared" si="0"/>
        <v>66.2684</v>
      </c>
    </row>
    <row r="24" spans="2:5" ht="25.5">
      <c r="B24" s="5" t="s">
        <v>67</v>
      </c>
      <c r="C24" s="40">
        <v>339.01</v>
      </c>
      <c r="D24" s="42">
        <v>3647</v>
      </c>
      <c r="E24" s="48">
        <f t="shared" si="0"/>
        <v>74.5822</v>
      </c>
    </row>
    <row r="25" spans="2:5" ht="25.5">
      <c r="B25" s="5" t="s">
        <v>68</v>
      </c>
      <c r="C25" s="40">
        <v>422.88</v>
      </c>
      <c r="D25" s="42">
        <v>3648</v>
      </c>
      <c r="E25" s="48">
        <f t="shared" si="0"/>
        <v>93.03359999999999</v>
      </c>
    </row>
    <row r="26" spans="2:5" ht="12.75">
      <c r="B26" s="46" t="s">
        <v>69</v>
      </c>
      <c r="C26" s="48">
        <v>141.74</v>
      </c>
      <c r="D26" s="42">
        <v>3656</v>
      </c>
      <c r="E26" s="48">
        <f t="shared" si="0"/>
        <v>31.182800000000004</v>
      </c>
    </row>
    <row r="27" spans="2:5" ht="12.75">
      <c r="B27" s="46" t="s">
        <v>70</v>
      </c>
      <c r="C27" s="40">
        <v>179.55</v>
      </c>
      <c r="D27" s="42">
        <v>3657</v>
      </c>
      <c r="E27" s="40">
        <f t="shared" si="0"/>
        <v>39.501000000000005</v>
      </c>
    </row>
    <row r="28" spans="2:5" ht="12.75">
      <c r="B28" s="46" t="s">
        <v>71</v>
      </c>
      <c r="C28" s="40">
        <v>217.34</v>
      </c>
      <c r="D28" s="42">
        <v>3658</v>
      </c>
      <c r="E28" s="40">
        <f t="shared" si="0"/>
        <v>47.8148</v>
      </c>
    </row>
    <row r="29" spans="2:5" ht="12.75">
      <c r="B29" s="46" t="s">
        <v>72</v>
      </c>
      <c r="C29" s="40">
        <v>217.34</v>
      </c>
      <c r="D29" s="42">
        <v>3659</v>
      </c>
      <c r="E29" s="40">
        <f t="shared" si="0"/>
        <v>47.8148</v>
      </c>
    </row>
    <row r="30" spans="2:5" ht="12.75">
      <c r="B30" s="46" t="s">
        <v>73</v>
      </c>
      <c r="C30" s="40">
        <v>253.96</v>
      </c>
      <c r="D30" s="42">
        <v>3660</v>
      </c>
      <c r="E30" s="40">
        <f t="shared" si="0"/>
        <v>55.8712</v>
      </c>
    </row>
    <row r="31" spans="2:5" ht="12.75">
      <c r="B31" s="46" t="s">
        <v>74</v>
      </c>
      <c r="C31" s="40">
        <v>291.77</v>
      </c>
      <c r="D31" s="42">
        <v>3661</v>
      </c>
      <c r="E31" s="40">
        <f t="shared" si="0"/>
        <v>64.18939999999999</v>
      </c>
    </row>
    <row r="32" spans="2:5" ht="12.75">
      <c r="B32" s="46" t="s">
        <v>75</v>
      </c>
      <c r="C32" s="40">
        <v>291.77</v>
      </c>
      <c r="D32" s="42">
        <v>3662</v>
      </c>
      <c r="E32" s="40">
        <f t="shared" si="0"/>
        <v>64.18939999999999</v>
      </c>
    </row>
    <row r="33" spans="2:5" ht="12.75">
      <c r="B33" s="46" t="s">
        <v>76</v>
      </c>
      <c r="C33" s="40">
        <v>366.19</v>
      </c>
      <c r="D33" s="42">
        <v>3663</v>
      </c>
      <c r="E33" s="40">
        <f t="shared" si="0"/>
        <v>80.5618</v>
      </c>
    </row>
    <row r="34" spans="2:5" ht="12.75">
      <c r="B34" s="46" t="s">
        <v>77</v>
      </c>
      <c r="C34" s="40">
        <v>328.38</v>
      </c>
      <c r="D34" s="42">
        <v>3664</v>
      </c>
      <c r="E34" s="40">
        <f t="shared" si="0"/>
        <v>72.2436</v>
      </c>
    </row>
    <row r="35" spans="2:5" ht="12.75">
      <c r="B35" s="46" t="s">
        <v>78</v>
      </c>
      <c r="C35" s="40">
        <v>328.38</v>
      </c>
      <c r="D35" s="42">
        <v>3665</v>
      </c>
      <c r="E35" s="40">
        <f t="shared" si="0"/>
        <v>72.2436</v>
      </c>
    </row>
    <row r="36" spans="2:5" ht="12.75">
      <c r="B36" s="46" t="s">
        <v>79</v>
      </c>
      <c r="C36" s="40">
        <v>179.55</v>
      </c>
      <c r="D36" s="42">
        <v>3666</v>
      </c>
      <c r="E36" s="40">
        <f t="shared" si="0"/>
        <v>39.501000000000005</v>
      </c>
    </row>
    <row r="37" spans="2:5" ht="12.75">
      <c r="B37" s="46" t="s">
        <v>80</v>
      </c>
      <c r="C37" s="40">
        <v>403.98</v>
      </c>
      <c r="D37" s="42">
        <v>3667</v>
      </c>
      <c r="E37" s="40">
        <f t="shared" si="0"/>
        <v>88.8756</v>
      </c>
    </row>
    <row r="38" spans="2:5" ht="12.75">
      <c r="B38" s="46" t="s">
        <v>81</v>
      </c>
      <c r="C38" s="40">
        <v>253.96</v>
      </c>
      <c r="D38" s="42">
        <v>3668</v>
      </c>
      <c r="E38" s="40">
        <f t="shared" si="0"/>
        <v>55.8712</v>
      </c>
    </row>
    <row r="39" spans="2:5" ht="12.75">
      <c r="B39" s="46" t="s">
        <v>82</v>
      </c>
      <c r="C39" s="40">
        <v>328.38</v>
      </c>
      <c r="D39" s="42">
        <v>3669</v>
      </c>
      <c r="E39" s="40">
        <f t="shared" si="0"/>
        <v>72.2436</v>
      </c>
    </row>
    <row r="40" spans="2:5" ht="12.75">
      <c r="B40" s="46" t="s">
        <v>83</v>
      </c>
      <c r="C40" s="40">
        <v>253.96</v>
      </c>
      <c r="D40" s="42">
        <v>3670</v>
      </c>
      <c r="E40" s="40">
        <f t="shared" si="0"/>
        <v>55.8712</v>
      </c>
    </row>
    <row r="41" spans="2:5" ht="12.75">
      <c r="B41" s="46" t="s">
        <v>84</v>
      </c>
      <c r="C41" s="40">
        <v>328.38</v>
      </c>
      <c r="D41" s="42">
        <v>3671</v>
      </c>
      <c r="E41" s="40">
        <f t="shared" si="0"/>
        <v>72.2436</v>
      </c>
    </row>
    <row r="42" spans="2:5" ht="12.75">
      <c r="B42" s="46" t="s">
        <v>85</v>
      </c>
      <c r="C42" s="40">
        <v>403.98</v>
      </c>
      <c r="D42" s="42">
        <v>3672</v>
      </c>
      <c r="E42" s="40">
        <f t="shared" si="0"/>
        <v>88.8756</v>
      </c>
    </row>
    <row r="43" spans="2:5" ht="12.75">
      <c r="B43" s="46" t="s">
        <v>86</v>
      </c>
      <c r="C43" s="40">
        <v>403.98</v>
      </c>
      <c r="D43" s="42">
        <v>3673</v>
      </c>
      <c r="E43" s="40">
        <f t="shared" si="0"/>
        <v>88.8756</v>
      </c>
    </row>
    <row r="44" spans="2:5" ht="25.5">
      <c r="B44" s="47" t="s">
        <v>1</v>
      </c>
      <c r="C44" s="49"/>
      <c r="D44" s="3" t="s">
        <v>16</v>
      </c>
      <c r="E44" s="40"/>
    </row>
    <row r="45" spans="2:5" ht="12.75">
      <c r="B45" s="7" t="s">
        <v>91</v>
      </c>
      <c r="C45" s="49"/>
      <c r="D45" s="3"/>
      <c r="E45" s="40"/>
    </row>
    <row r="46" spans="2:5" ht="25.5">
      <c r="B46" s="50" t="s">
        <v>92</v>
      </c>
      <c r="C46" s="49">
        <v>106.32</v>
      </c>
      <c r="D46" s="3">
        <v>3606</v>
      </c>
      <c r="E46" s="40">
        <f>0.22*C46</f>
        <v>23.3904</v>
      </c>
    </row>
    <row r="47" spans="2:5" ht="12.75">
      <c r="B47" s="47" t="s">
        <v>93</v>
      </c>
      <c r="C47" s="49">
        <v>106.32</v>
      </c>
      <c r="D47" s="3">
        <v>3607</v>
      </c>
      <c r="E47" s="40">
        <f>0.22*C47</f>
        <v>23.3904</v>
      </c>
    </row>
    <row r="48" spans="2:5" ht="12.75">
      <c r="B48" s="46"/>
      <c r="C48" s="49"/>
      <c r="D48" s="42"/>
      <c r="E48" s="40"/>
    </row>
    <row r="61" ht="12.75">
      <c r="B61" s="2"/>
    </row>
    <row r="62" ht="12.75">
      <c r="B62" s="2"/>
    </row>
    <row r="63" spans="2:4" ht="12.75">
      <c r="B63" s="2"/>
      <c r="D63"/>
    </row>
  </sheetData>
  <sheetProtection password="DACE" sheet="1"/>
  <mergeCells count="1">
    <mergeCell ref="B1:E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 Ripoli</cp:lastModifiedBy>
  <cp:lastPrinted>2015-03-17T14:30:17Z</cp:lastPrinted>
  <dcterms:created xsi:type="dcterms:W3CDTF">1996-11-05T10:16:36Z</dcterms:created>
  <dcterms:modified xsi:type="dcterms:W3CDTF">2023-07-27T10:49:40Z</dcterms:modified>
  <cp:category/>
  <cp:version/>
  <cp:contentType/>
  <cp:contentStatus/>
</cp:coreProperties>
</file>